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johns\Documents\"/>
    </mc:Choice>
  </mc:AlternateContent>
  <xr:revisionPtr revIDLastSave="0" documentId="8_{7362BBBD-23B7-44E6-A44D-99184326F227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General Budget" sheetId="2" r:id="rId1"/>
  </sheets>
  <definedNames>
    <definedName name="_xlnm.Print_Area" localSheetId="0">'General Budget'!$B$1:$N$69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2" l="1"/>
  <c r="K32" i="2"/>
  <c r="O22" i="2"/>
  <c r="B59" i="2"/>
  <c r="B53" i="2"/>
  <c r="B49" i="2"/>
  <c r="B43" i="2"/>
  <c r="B37" i="2"/>
  <c r="O13" i="2"/>
  <c r="O14" i="2"/>
  <c r="O15" i="2"/>
  <c r="O16" i="2"/>
  <c r="O17" i="2"/>
  <c r="O18" i="2"/>
  <c r="O19" i="2"/>
  <c r="O20" i="2"/>
  <c r="O21" i="2"/>
  <c r="O23" i="2"/>
  <c r="O24" i="2"/>
  <c r="O25" i="2"/>
  <c r="O26" i="2"/>
  <c r="M53" i="2"/>
  <c r="K53" i="2"/>
  <c r="I53" i="2"/>
  <c r="M49" i="2"/>
  <c r="K49" i="2"/>
  <c r="I49" i="2"/>
  <c r="G49" i="2"/>
  <c r="O49" i="2"/>
  <c r="G53" i="2"/>
  <c r="O53" i="2"/>
  <c r="I50" i="2"/>
  <c r="K50" i="2"/>
  <c r="M50" i="2"/>
  <c r="G59" i="2"/>
  <c r="G43" i="2"/>
  <c r="G37" i="2"/>
  <c r="C54" i="2"/>
  <c r="I59" i="2"/>
  <c r="I60" i="2"/>
  <c r="I43" i="2"/>
  <c r="I44" i="2"/>
  <c r="I46" i="2"/>
  <c r="I37" i="2"/>
  <c r="K59" i="2"/>
  <c r="K60" i="2"/>
  <c r="K43" i="2"/>
  <c r="K44" i="2"/>
  <c r="K46" i="2"/>
  <c r="K37" i="2"/>
  <c r="M59" i="2"/>
  <c r="M60" i="2"/>
  <c r="M43" i="2"/>
  <c r="M44" i="2"/>
  <c r="M46" i="2"/>
  <c r="M37" i="2"/>
  <c r="G65" i="2"/>
  <c r="I38" i="2"/>
  <c r="I65" i="2"/>
  <c r="O37" i="2"/>
  <c r="O59" i="2"/>
  <c r="O43" i="2"/>
  <c r="M38" i="2"/>
  <c r="M65" i="2"/>
  <c r="K38" i="2"/>
  <c r="K40" i="2"/>
  <c r="K65" i="2"/>
  <c r="G60" i="2"/>
  <c r="O60" i="2"/>
  <c r="G44" i="2"/>
  <c r="O44" i="2"/>
  <c r="G38" i="2"/>
  <c r="G67" i="2"/>
  <c r="M54" i="2"/>
  <c r="M56" i="2"/>
  <c r="M62" i="2"/>
  <c r="G50" i="2"/>
  <c r="O50" i="2"/>
  <c r="K54" i="2"/>
  <c r="K56" i="2"/>
  <c r="K62" i="2"/>
  <c r="I54" i="2"/>
  <c r="G54" i="2"/>
  <c r="G69" i="2"/>
  <c r="K67" i="2"/>
  <c r="K12" i="2"/>
  <c r="O38" i="2"/>
  <c r="O40" i="2"/>
  <c r="O54" i="2"/>
  <c r="O56" i="2"/>
  <c r="M40" i="2"/>
  <c r="M67" i="2"/>
  <c r="M12" i="2"/>
  <c r="I11" i="2"/>
  <c r="I40" i="2"/>
  <c r="I67" i="2"/>
  <c r="I69" i="2"/>
  <c r="M11" i="2"/>
  <c r="M28" i="2"/>
  <c r="K11" i="2"/>
  <c r="O65" i="2"/>
  <c r="O62" i="2"/>
  <c r="G46" i="2"/>
  <c r="O46" i="2"/>
  <c r="G40" i="2"/>
  <c r="G11" i="2"/>
  <c r="I56" i="2"/>
  <c r="I62" i="2"/>
  <c r="G56" i="2"/>
  <c r="K69" i="2"/>
  <c r="K28" i="2"/>
  <c r="O11" i="2"/>
  <c r="I12" i="2"/>
  <c r="I28" i="2"/>
  <c r="O67" i="2"/>
  <c r="O69" i="2"/>
  <c r="M69" i="2"/>
  <c r="G62" i="2"/>
  <c r="G12" i="2"/>
  <c r="G28" i="2"/>
  <c r="O12" i="2"/>
  <c r="O28" i="2"/>
</calcChain>
</file>

<file path=xl/sharedStrings.xml><?xml version="1.0" encoding="utf-8"?>
<sst xmlns="http://schemas.openxmlformats.org/spreadsheetml/2006/main" count="82" uniqueCount="62">
  <si>
    <t>TABLE I.  OVERALL PROJECT BUDGET</t>
  </si>
  <si>
    <t>Principal Investigators:</t>
  </si>
  <si>
    <t>Starting Date:</t>
  </si>
  <si>
    <t>Duration:</t>
  </si>
  <si>
    <t>BUDGET SUMMARY</t>
  </si>
  <si>
    <t>Description</t>
  </si>
  <si>
    <t>Detailed at Table II</t>
  </si>
  <si>
    <t>TABLE II.  SALARIES, WAGES AND EMPLOYEE BENEFITS</t>
  </si>
  <si>
    <t>Number</t>
  </si>
  <si>
    <t xml:space="preserve">Percent </t>
  </si>
  <si>
    <t>Months</t>
  </si>
  <si>
    <t>Time</t>
  </si>
  <si>
    <t>Subtotal, Post Doc Fellow</t>
  </si>
  <si>
    <t>Subtotal, Graduate Students</t>
  </si>
  <si>
    <t>Post Doc Fellow</t>
  </si>
  <si>
    <t>Total Salaries, Wages and Employee Benefits</t>
  </si>
  <si>
    <t>Total Employee Benefits</t>
  </si>
  <si>
    <t>Total Salaries and Wages</t>
  </si>
  <si>
    <t>Total</t>
  </si>
  <si>
    <t xml:space="preserve">Project Title:  </t>
  </si>
  <si>
    <t>Subtotal, Undergraduate Students</t>
  </si>
  <si>
    <t>Staff</t>
  </si>
  <si>
    <t>Subtotal, Staff</t>
  </si>
  <si>
    <t>Graduate Research Associate</t>
  </si>
  <si>
    <t>Graduate Research Assistant</t>
  </si>
  <si>
    <t>Undergraduate Research Assistant</t>
  </si>
  <si>
    <t>Salaries</t>
  </si>
  <si>
    <t>Travel - Domestic</t>
  </si>
  <si>
    <t>Travel - International</t>
  </si>
  <si>
    <t>Materials &amp; Supplies</t>
  </si>
  <si>
    <t>Non-inventory equipment items for labs</t>
  </si>
  <si>
    <t>Computers</t>
  </si>
  <si>
    <t>Fed-Ex, UPS, Priority Mail</t>
  </si>
  <si>
    <t>Duplication, copies, reproductions, etc.</t>
  </si>
  <si>
    <t>Services</t>
  </si>
  <si>
    <t xml:space="preserve">Human Subjects Incentives </t>
  </si>
  <si>
    <t>Additional line item as needed</t>
  </si>
  <si>
    <t>Data processing equipment</t>
  </si>
  <si>
    <t>Lab equipment with individual items greater than $5,000</t>
  </si>
  <si>
    <t>Expendible laboraotry, computer/data processing supplies</t>
  </si>
  <si>
    <t>Data collection</t>
  </si>
  <si>
    <t>Publication Costs</t>
  </si>
  <si>
    <t>Subcontracts</t>
  </si>
  <si>
    <t>Shipping/Mailing</t>
  </si>
  <si>
    <t>Contractual services, consulting services</t>
  </si>
  <si>
    <t>Equpment and Instrumentation - Inventoried</t>
  </si>
  <si>
    <t>Equipment and Instrumentation - Non-Inventoried</t>
  </si>
  <si>
    <t>TOTAL PROJECT  COSTS</t>
  </si>
  <si>
    <t>January 1, 2024</t>
  </si>
  <si>
    <t>12 Months</t>
  </si>
  <si>
    <t>CHS</t>
  </si>
  <si>
    <t>Budget</t>
  </si>
  <si>
    <t>CVM</t>
  </si>
  <si>
    <t xml:space="preserve">     Benefits calculated at the rate of </t>
  </si>
  <si>
    <t>Employee Benefits &amp; FICA</t>
  </si>
  <si>
    <t>Name1, Rank, Department</t>
  </si>
  <si>
    <t>Name3, Rank, Department</t>
  </si>
  <si>
    <t>Name2, Rank, Department</t>
  </si>
  <si>
    <r>
      <t>Name/Position:</t>
    </r>
    <r>
      <rPr>
        <b/>
        <sz val="14"/>
        <color rgb="FF9999FF"/>
        <rFont val="Times New Roman"/>
        <family val="1"/>
      </rPr>
      <t xml:space="preserve"> Add additional rows if needed</t>
    </r>
  </si>
  <si>
    <t>Investigator</t>
  </si>
  <si>
    <t>&lt;&lt;specify college&gt;&gt;</t>
  </si>
  <si>
    <t>Name4 (if applicable), Rank,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</si>
</sst>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\ ;\(&quot;$&quot;#,##0\)"/>
    <numFmt numFmtId="165" formatCode="&quot;$&quot;#,##0.00\ ;\(&quot;$&quot;#,##0.00\)"/>
    <numFmt numFmtId="166" formatCode="0.0%"/>
    <numFmt numFmtId="167" formatCode="#.\ "/>
  </numFmts>
  <fonts count="14" x14ac:knownFonts="1">
    <font>
      <sz val="10"/>
      <color indexed="24"/>
      <name val="Arial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4"/>
      <name val="Times New Roman"/>
      <family val="1"/>
    </font>
    <font>
      <sz val="10"/>
      <color indexed="24"/>
      <name val="Arial"/>
      <family val="2"/>
    </font>
    <font>
      <b/>
      <sz val="14"/>
      <color indexed="24"/>
      <name val="Times New Roman"/>
      <family val="1"/>
    </font>
    <font>
      <sz val="14"/>
      <name val="Times New Roman"/>
      <family val="1"/>
    </font>
    <font>
      <sz val="14"/>
      <color indexed="24"/>
      <name val="Times New Roman"/>
      <family val="1"/>
    </font>
    <font>
      <sz val="14"/>
      <color indexed="24"/>
      <name val="Arial"/>
      <family val="2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sz val="14"/>
      <color rgb="FF9999FF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0" fontId="4" fillId="0" borderId="0" applyFont="0" applyFill="0" applyBorder="0" applyAlignment="0" applyProtection="0"/>
    <xf numFmtId="0" fontId="4" fillId="0" borderId="1" applyNumberFormat="0" applyFont="0" applyFill="0" applyAlignment="0" applyProtection="0"/>
  </cellStyleXfs>
  <cellXfs count="31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49" fontId="6" fillId="0" borderId="0" xfId="0" applyNumberFormat="1" applyFon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167" fontId="6" fillId="0" borderId="0" xfId="0" quotePrefix="1" applyNumberFormat="1" applyFont="1"/>
    <xf numFmtId="164" fontId="6" fillId="0" borderId="0" xfId="0" applyNumberFormat="1" applyFont="1"/>
    <xf numFmtId="164" fontId="6" fillId="0" borderId="3" xfId="0" applyNumberFormat="1" applyFont="1" applyBorder="1"/>
    <xf numFmtId="164" fontId="3" fillId="0" borderId="0" xfId="0" applyNumberFormat="1" applyFont="1"/>
    <xf numFmtId="164" fontId="3" fillId="0" borderId="5" xfId="0" applyNumberFormat="1" applyFont="1" applyBorder="1"/>
    <xf numFmtId="0" fontId="6" fillId="0" borderId="3" xfId="0" applyFont="1" applyBorder="1"/>
    <xf numFmtId="166" fontId="6" fillId="0" borderId="0" xfId="0" applyNumberFormat="1" applyFont="1"/>
    <xf numFmtId="0" fontId="6" fillId="0" borderId="0" xfId="0" applyFont="1" applyAlignment="1">
      <alignment horizontal="right"/>
    </xf>
    <xf numFmtId="10" fontId="9" fillId="0" borderId="0" xfId="8" applyFont="1" applyAlignment="1">
      <alignment horizontal="left"/>
    </xf>
    <xf numFmtId="9" fontId="6" fillId="0" borderId="0" xfId="0" applyNumberFormat="1" applyFont="1"/>
    <xf numFmtId="0" fontId="9" fillId="0" borderId="0" xfId="0" applyFont="1"/>
    <xf numFmtId="0" fontId="10" fillId="0" borderId="0" xfId="0" applyFont="1"/>
    <xf numFmtId="164" fontId="5" fillId="0" borderId="0" xfId="0" applyNumberFormat="1" applyFont="1"/>
    <xf numFmtId="164" fontId="7" fillId="0" borderId="0" xfId="0" applyNumberFormat="1" applyFont="1"/>
    <xf numFmtId="0" fontId="11" fillId="0" borderId="0" xfId="0" applyFont="1"/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2" fillId="0" borderId="0" xfId="0" applyFont="1"/>
    <xf numFmtId="164" fontId="6" fillId="0" borderId="0" xfId="2" applyNumberFormat="1" applyFont="1"/>
    <xf numFmtId="164" fontId="3" fillId="0" borderId="4" xfId="2" applyNumberFormat="1" applyFont="1" applyBorder="1"/>
    <xf numFmtId="164" fontId="3" fillId="0" borderId="0" xfId="2" applyNumberFormat="1" applyFont="1"/>
    <xf numFmtId="164" fontId="3" fillId="0" borderId="5" xfId="2" applyNumberFormat="1" applyFont="1" applyBorder="1"/>
    <xf numFmtId="0" fontId="3" fillId="0" borderId="0" xfId="0" applyFont="1" applyAlignment="1">
      <alignment horizontal="center" vertical="top"/>
    </xf>
  </cellXfs>
  <cellStyles count="10">
    <cellStyle name="Comma0" xfId="1" xr:uid="{00000000-0005-0000-0000-000000000000}"/>
    <cellStyle name="Currency" xfId="2" builtinId="4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Normal" xfId="0" builtinId="0"/>
    <cellStyle name="Percent" xfId="8" builtinId="5"/>
    <cellStyle name="Total" xfId="9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8"/>
  <sheetViews>
    <sheetView tabSelected="1" zoomScale="80" zoomScaleNormal="80" workbookViewId="0"/>
  </sheetViews>
  <sheetFormatPr defaultColWidth="10.28515625" defaultRowHeight="18.75" x14ac:dyDescent="0.3"/>
  <cols>
    <col min="1" max="1" width="5.28515625" style="4" bestFit="1" customWidth="1"/>
    <col min="2" max="2" width="61" style="4" customWidth="1"/>
    <col min="3" max="3" width="24.42578125" style="4" customWidth="1"/>
    <col min="4" max="4" width="17.7109375" style="4" customWidth="1"/>
    <col min="5" max="5" width="10.28515625" style="4" customWidth="1"/>
    <col min="6" max="6" width="10.42578125" style="4" customWidth="1"/>
    <col min="7" max="7" width="25.7109375" style="4" customWidth="1"/>
    <col min="8" max="8" width="6.28515625" style="4" customWidth="1"/>
    <col min="9" max="9" width="25.7109375" style="4" customWidth="1"/>
    <col min="10" max="10" width="5.85546875" style="4" customWidth="1"/>
    <col min="11" max="11" width="25.7109375" style="4" customWidth="1"/>
    <col min="12" max="12" width="5.85546875" style="4" customWidth="1"/>
    <col min="13" max="13" width="25.7109375" style="4" customWidth="1"/>
    <col min="14" max="14" width="5.5703125" style="4" customWidth="1"/>
    <col min="15" max="15" width="15.7109375" style="4" customWidth="1"/>
    <col min="16" max="16" width="16.5703125" style="4" customWidth="1"/>
    <col min="17" max="16384" width="10.28515625" style="4"/>
  </cols>
  <sheetData>
    <row r="1" spans="1:15" ht="20.25" x14ac:dyDescent="0.3">
      <c r="B1" s="25" t="s">
        <v>0</v>
      </c>
      <c r="C1" s="1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5" x14ac:dyDescent="0.3">
      <c r="B2" s="1" t="s">
        <v>19</v>
      </c>
      <c r="C2" s="1"/>
      <c r="D2" s="1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x14ac:dyDescent="0.3">
      <c r="B3" s="3" t="s">
        <v>1</v>
      </c>
      <c r="C3" s="3" t="s">
        <v>55</v>
      </c>
      <c r="D3" s="3"/>
      <c r="E3" s="3"/>
      <c r="F3" s="3"/>
      <c r="G3" s="3"/>
      <c r="H3" s="3"/>
      <c r="I3" s="3"/>
      <c r="J3" s="2"/>
      <c r="K3" s="3"/>
      <c r="L3" s="3"/>
      <c r="M3" s="3"/>
      <c r="N3" s="3"/>
    </row>
    <row r="4" spans="1:15" x14ac:dyDescent="0.3">
      <c r="B4" s="3"/>
      <c r="C4" s="3" t="s">
        <v>57</v>
      </c>
      <c r="D4" s="3"/>
      <c r="E4" s="3"/>
      <c r="F4" s="3"/>
      <c r="G4" s="3"/>
      <c r="H4" s="3"/>
      <c r="I4" s="3"/>
      <c r="J4" s="2"/>
      <c r="K4" s="3"/>
      <c r="L4" s="3"/>
      <c r="M4" s="3"/>
      <c r="N4" s="3"/>
    </row>
    <row r="5" spans="1:15" x14ac:dyDescent="0.3">
      <c r="B5" s="3"/>
      <c r="C5" s="3" t="s">
        <v>56</v>
      </c>
      <c r="D5" s="3"/>
      <c r="E5" s="3"/>
      <c r="F5" s="3"/>
      <c r="G5" s="3"/>
      <c r="H5" s="3"/>
      <c r="I5" s="3"/>
      <c r="J5" s="2"/>
      <c r="K5" s="3"/>
      <c r="L5" s="3"/>
      <c r="M5" s="3"/>
      <c r="N5" s="3"/>
    </row>
    <row r="6" spans="1:15" x14ac:dyDescent="0.3">
      <c r="B6" s="3"/>
      <c r="C6" s="3" t="s">
        <v>61</v>
      </c>
      <c r="D6" s="3"/>
      <c r="E6" s="3"/>
      <c r="F6" s="3"/>
      <c r="G6" s="3"/>
      <c r="H6" s="3"/>
      <c r="I6" s="3"/>
      <c r="J6" s="2"/>
      <c r="K6" s="3"/>
      <c r="L6" s="3"/>
      <c r="M6" s="3"/>
      <c r="N6" s="3"/>
    </row>
    <row r="7" spans="1:15" x14ac:dyDescent="0.3">
      <c r="B7" s="3" t="s">
        <v>2</v>
      </c>
      <c r="C7" s="5" t="s">
        <v>48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5" x14ac:dyDescent="0.3">
      <c r="B8" s="3" t="s">
        <v>3</v>
      </c>
      <c r="C8" s="3" t="s">
        <v>49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5" x14ac:dyDescent="0.3">
      <c r="B9" s="3"/>
      <c r="C9" s="3"/>
      <c r="D9" s="3"/>
      <c r="G9" s="6" t="s">
        <v>50</v>
      </c>
      <c r="H9" s="24"/>
      <c r="I9" s="6" t="s">
        <v>52</v>
      </c>
      <c r="J9" s="24"/>
      <c r="K9" s="30" t="s">
        <v>60</v>
      </c>
      <c r="L9" s="24"/>
      <c r="M9" s="6" t="s">
        <v>60</v>
      </c>
      <c r="N9" s="24"/>
      <c r="O9" s="6" t="s">
        <v>18</v>
      </c>
    </row>
    <row r="10" spans="1:15" ht="19.5" thickBot="1" x14ac:dyDescent="0.35">
      <c r="B10" s="7" t="s">
        <v>4</v>
      </c>
      <c r="C10" s="7" t="s">
        <v>5</v>
      </c>
      <c r="D10" s="3"/>
      <c r="G10" s="7" t="s">
        <v>59</v>
      </c>
      <c r="H10" s="7"/>
      <c r="I10" s="7" t="s">
        <v>59</v>
      </c>
      <c r="J10" s="7"/>
      <c r="K10" s="7" t="s">
        <v>59</v>
      </c>
      <c r="L10" s="7"/>
      <c r="M10" s="7" t="s">
        <v>59</v>
      </c>
      <c r="N10" s="7"/>
      <c r="O10" s="7" t="s">
        <v>51</v>
      </c>
    </row>
    <row r="11" spans="1:15" ht="19.5" thickTop="1" x14ac:dyDescent="0.3">
      <c r="A11" s="8">
        <v>1</v>
      </c>
      <c r="B11" s="3" t="s">
        <v>26</v>
      </c>
      <c r="C11" s="3" t="s">
        <v>6</v>
      </c>
      <c r="D11" s="3"/>
      <c r="G11" s="9">
        <f>G65</f>
        <v>0</v>
      </c>
      <c r="H11" s="9"/>
      <c r="I11" s="9">
        <f>I65</f>
        <v>0</v>
      </c>
      <c r="J11" s="9"/>
      <c r="K11" s="9">
        <f>K65</f>
        <v>0</v>
      </c>
      <c r="L11" s="9"/>
      <c r="M11" s="9">
        <f>M65</f>
        <v>0</v>
      </c>
      <c r="N11" s="9"/>
      <c r="O11" s="9">
        <f t="shared" ref="O11:O26" si="0">+G11+I11+K11+M11</f>
        <v>0</v>
      </c>
    </row>
    <row r="12" spans="1:15" x14ac:dyDescent="0.3">
      <c r="A12" s="8">
        <v>2</v>
      </c>
      <c r="B12" s="3" t="s">
        <v>54</v>
      </c>
      <c r="C12" s="3" t="s">
        <v>6</v>
      </c>
      <c r="D12" s="3"/>
      <c r="G12" s="9">
        <f>G67</f>
        <v>0</v>
      </c>
      <c r="H12" s="9"/>
      <c r="I12" s="9">
        <f>I67</f>
        <v>0</v>
      </c>
      <c r="J12" s="9"/>
      <c r="K12" s="9">
        <f>K67</f>
        <v>0</v>
      </c>
      <c r="L12" s="9"/>
      <c r="M12" s="9">
        <f>M67</f>
        <v>0</v>
      </c>
      <c r="N12" s="9"/>
      <c r="O12" s="9">
        <f t="shared" si="0"/>
        <v>0</v>
      </c>
    </row>
    <row r="13" spans="1:15" x14ac:dyDescent="0.3">
      <c r="A13" s="8">
        <v>4</v>
      </c>
      <c r="B13" s="3" t="s">
        <v>29</v>
      </c>
      <c r="C13" s="3" t="s">
        <v>39</v>
      </c>
      <c r="D13" s="3"/>
      <c r="G13" s="9">
        <v>0</v>
      </c>
      <c r="H13" s="9"/>
      <c r="I13" s="9">
        <v>0</v>
      </c>
      <c r="J13" s="9"/>
      <c r="K13" s="9">
        <v>0</v>
      </c>
      <c r="L13" s="9"/>
      <c r="M13" s="9">
        <v>0</v>
      </c>
      <c r="N13" s="9"/>
      <c r="O13" s="9">
        <f t="shared" si="0"/>
        <v>0</v>
      </c>
    </row>
    <row r="14" spans="1:15" x14ac:dyDescent="0.3">
      <c r="A14" s="8">
        <v>6</v>
      </c>
      <c r="B14" s="3" t="s">
        <v>31</v>
      </c>
      <c r="C14" s="3" t="s">
        <v>37</v>
      </c>
      <c r="D14" s="3"/>
      <c r="G14" s="9">
        <v>0</v>
      </c>
      <c r="H14" s="9"/>
      <c r="I14" s="9">
        <v>0</v>
      </c>
      <c r="J14" s="9"/>
      <c r="K14" s="9">
        <v>0</v>
      </c>
      <c r="L14" s="9"/>
      <c r="M14" s="9">
        <v>0</v>
      </c>
      <c r="N14" s="9"/>
      <c r="O14" s="9">
        <f t="shared" si="0"/>
        <v>0</v>
      </c>
    </row>
    <row r="15" spans="1:15" x14ac:dyDescent="0.3">
      <c r="A15" s="8">
        <v>7</v>
      </c>
      <c r="B15" s="3" t="s">
        <v>46</v>
      </c>
      <c r="C15" s="3" t="s">
        <v>30</v>
      </c>
      <c r="D15" s="3"/>
      <c r="G15" s="9">
        <v>0</v>
      </c>
      <c r="H15" s="9"/>
      <c r="I15" s="9">
        <v>0</v>
      </c>
      <c r="J15" s="9"/>
      <c r="K15" s="9">
        <v>0</v>
      </c>
      <c r="L15" s="9"/>
      <c r="M15" s="9">
        <v>0</v>
      </c>
      <c r="N15" s="9"/>
      <c r="O15" s="9">
        <f t="shared" si="0"/>
        <v>0</v>
      </c>
    </row>
    <row r="16" spans="1:15" x14ac:dyDescent="0.3">
      <c r="A16" s="8">
        <v>8</v>
      </c>
      <c r="B16" s="3" t="s">
        <v>45</v>
      </c>
      <c r="C16" s="3" t="s">
        <v>38</v>
      </c>
      <c r="D16" s="3"/>
      <c r="G16" s="9">
        <v>0</v>
      </c>
      <c r="H16" s="9"/>
      <c r="I16" s="9">
        <v>0</v>
      </c>
      <c r="J16" s="9"/>
      <c r="K16" s="9">
        <v>0</v>
      </c>
      <c r="L16" s="9"/>
      <c r="M16" s="9">
        <v>0</v>
      </c>
      <c r="N16" s="9"/>
      <c r="O16" s="9">
        <f t="shared" si="0"/>
        <v>0</v>
      </c>
    </row>
    <row r="17" spans="1:15" x14ac:dyDescent="0.3">
      <c r="A17" s="8">
        <v>9</v>
      </c>
      <c r="B17" s="3" t="s">
        <v>27</v>
      </c>
      <c r="C17" s="3" t="s">
        <v>40</v>
      </c>
      <c r="D17" s="3"/>
      <c r="G17" s="9">
        <v>0</v>
      </c>
      <c r="H17" s="9"/>
      <c r="I17" s="9">
        <v>0</v>
      </c>
      <c r="J17" s="9"/>
      <c r="K17" s="9">
        <v>0</v>
      </c>
      <c r="L17" s="9"/>
      <c r="M17" s="9">
        <v>0</v>
      </c>
      <c r="N17" s="9"/>
      <c r="O17" s="9">
        <f t="shared" si="0"/>
        <v>0</v>
      </c>
    </row>
    <row r="18" spans="1:15" x14ac:dyDescent="0.3">
      <c r="A18" s="8">
        <v>10</v>
      </c>
      <c r="B18" s="3" t="s">
        <v>28</v>
      </c>
      <c r="C18" s="3" t="s">
        <v>40</v>
      </c>
      <c r="D18" s="3"/>
      <c r="G18" s="9">
        <v>0</v>
      </c>
      <c r="H18" s="9"/>
      <c r="I18" s="9">
        <v>0</v>
      </c>
      <c r="J18" s="9"/>
      <c r="K18" s="9">
        <v>0</v>
      </c>
      <c r="L18" s="9"/>
      <c r="M18" s="9">
        <v>0</v>
      </c>
      <c r="N18" s="9"/>
      <c r="O18" s="9">
        <f t="shared" si="0"/>
        <v>0</v>
      </c>
    </row>
    <row r="19" spans="1:15" x14ac:dyDescent="0.3">
      <c r="A19" s="8">
        <v>11</v>
      </c>
      <c r="B19" s="3" t="s">
        <v>43</v>
      </c>
      <c r="C19" s="3" t="s">
        <v>32</v>
      </c>
      <c r="D19" s="3"/>
      <c r="G19" s="9">
        <v>0</v>
      </c>
      <c r="H19" s="9"/>
      <c r="I19" s="9">
        <v>0</v>
      </c>
      <c r="J19" s="9"/>
      <c r="K19" s="9">
        <v>0</v>
      </c>
      <c r="L19" s="9"/>
      <c r="M19" s="9">
        <v>0</v>
      </c>
      <c r="N19" s="9"/>
      <c r="O19" s="9">
        <f t="shared" si="0"/>
        <v>0</v>
      </c>
    </row>
    <row r="20" spans="1:15" x14ac:dyDescent="0.3">
      <c r="A20" s="8">
        <v>12</v>
      </c>
      <c r="B20" s="3" t="s">
        <v>41</v>
      </c>
      <c r="C20" s="3" t="s">
        <v>33</v>
      </c>
      <c r="D20" s="3"/>
      <c r="G20" s="9">
        <v>0</v>
      </c>
      <c r="H20" s="9"/>
      <c r="I20" s="9">
        <v>0</v>
      </c>
      <c r="J20" s="9"/>
      <c r="K20" s="9">
        <v>0</v>
      </c>
      <c r="L20" s="9"/>
      <c r="M20" s="9">
        <v>0</v>
      </c>
      <c r="N20" s="9"/>
      <c r="O20" s="9">
        <f t="shared" si="0"/>
        <v>0</v>
      </c>
    </row>
    <row r="21" spans="1:15" x14ac:dyDescent="0.3">
      <c r="A21" s="8">
        <v>13</v>
      </c>
      <c r="B21" s="3" t="s">
        <v>34</v>
      </c>
      <c r="C21" s="3" t="s">
        <v>44</v>
      </c>
      <c r="D21" s="3"/>
      <c r="G21" s="9">
        <v>0</v>
      </c>
      <c r="H21" s="9"/>
      <c r="I21" s="9">
        <v>0</v>
      </c>
      <c r="J21" s="9"/>
      <c r="K21" s="9">
        <v>0</v>
      </c>
      <c r="L21" s="9"/>
      <c r="M21" s="9">
        <v>0</v>
      </c>
      <c r="N21" s="9"/>
      <c r="O21" s="9">
        <f t="shared" si="0"/>
        <v>0</v>
      </c>
    </row>
    <row r="22" spans="1:15" x14ac:dyDescent="0.3">
      <c r="A22" s="8">
        <v>14</v>
      </c>
      <c r="B22" s="3" t="s">
        <v>35</v>
      </c>
      <c r="C22" s="3"/>
      <c r="D22" s="3"/>
      <c r="G22" s="9">
        <v>0</v>
      </c>
      <c r="H22" s="9"/>
      <c r="I22" s="9">
        <v>0</v>
      </c>
      <c r="J22" s="9"/>
      <c r="K22" s="9">
        <v>0</v>
      </c>
      <c r="L22" s="9"/>
      <c r="M22" s="9">
        <v>0</v>
      </c>
      <c r="N22" s="9"/>
      <c r="O22" s="9">
        <f t="shared" si="0"/>
        <v>0</v>
      </c>
    </row>
    <row r="23" spans="1:15" x14ac:dyDescent="0.3">
      <c r="A23" s="8">
        <v>15</v>
      </c>
      <c r="B23" s="3" t="s">
        <v>42</v>
      </c>
      <c r="C23" s="3"/>
      <c r="D23" s="3"/>
      <c r="G23" s="9">
        <v>0</v>
      </c>
      <c r="H23" s="9"/>
      <c r="I23" s="9">
        <v>0</v>
      </c>
      <c r="J23" s="9"/>
      <c r="K23" s="9">
        <v>0</v>
      </c>
      <c r="L23" s="9"/>
      <c r="M23" s="9">
        <v>0</v>
      </c>
      <c r="N23" s="9"/>
      <c r="O23" s="9">
        <f t="shared" si="0"/>
        <v>0</v>
      </c>
    </row>
    <row r="24" spans="1:15" x14ac:dyDescent="0.3">
      <c r="A24" s="8">
        <v>16</v>
      </c>
      <c r="B24" s="22" t="s">
        <v>36</v>
      </c>
      <c r="C24" s="3"/>
      <c r="D24" s="3"/>
      <c r="G24" s="9">
        <v>0</v>
      </c>
      <c r="H24" s="9"/>
      <c r="I24" s="9">
        <v>0</v>
      </c>
      <c r="J24" s="9"/>
      <c r="K24" s="9">
        <v>0</v>
      </c>
      <c r="L24" s="9"/>
      <c r="M24" s="9">
        <v>0</v>
      </c>
      <c r="N24" s="9"/>
      <c r="O24" s="9">
        <f t="shared" si="0"/>
        <v>0</v>
      </c>
    </row>
    <row r="25" spans="1:15" x14ac:dyDescent="0.3">
      <c r="A25" s="8">
        <v>17</v>
      </c>
      <c r="B25" s="22" t="s">
        <v>36</v>
      </c>
      <c r="C25" s="3"/>
      <c r="D25" s="3"/>
      <c r="G25" s="9">
        <v>0</v>
      </c>
      <c r="H25" s="9"/>
      <c r="I25" s="9">
        <v>0</v>
      </c>
      <c r="J25" s="9"/>
      <c r="K25" s="9">
        <v>0</v>
      </c>
      <c r="L25" s="9"/>
      <c r="M25" s="9">
        <v>0</v>
      </c>
      <c r="N25" s="9"/>
      <c r="O25" s="9">
        <f t="shared" si="0"/>
        <v>0</v>
      </c>
    </row>
    <row r="26" spans="1:15" x14ac:dyDescent="0.3">
      <c r="A26" s="8">
        <v>18</v>
      </c>
      <c r="B26" s="22" t="s">
        <v>36</v>
      </c>
      <c r="C26" s="3"/>
      <c r="D26" s="3"/>
      <c r="G26" s="9">
        <v>0</v>
      </c>
      <c r="H26" s="9"/>
      <c r="I26" s="9">
        <v>0</v>
      </c>
      <c r="J26" s="9"/>
      <c r="K26" s="9">
        <v>0</v>
      </c>
      <c r="L26" s="9"/>
      <c r="M26" s="9">
        <v>0</v>
      </c>
      <c r="N26" s="9"/>
      <c r="O26" s="9">
        <f t="shared" si="0"/>
        <v>0</v>
      </c>
    </row>
    <row r="27" spans="1:15" ht="15.75" customHeight="1" x14ac:dyDescent="0.3">
      <c r="B27" s="3"/>
      <c r="C27" s="3"/>
      <c r="D27" s="3"/>
      <c r="G27" s="10"/>
      <c r="H27" s="10"/>
      <c r="I27" s="10"/>
      <c r="J27" s="10"/>
      <c r="K27" s="10"/>
      <c r="L27" s="10"/>
      <c r="M27" s="10"/>
      <c r="N27" s="10"/>
      <c r="O27" s="10"/>
    </row>
    <row r="28" spans="1:15" x14ac:dyDescent="0.3">
      <c r="B28" s="1" t="s">
        <v>47</v>
      </c>
      <c r="C28" s="3"/>
      <c r="D28" s="3"/>
      <c r="G28" s="11">
        <f>SUM(G11:G27)</f>
        <v>0</v>
      </c>
      <c r="H28" s="11"/>
      <c r="I28" s="11">
        <f>SUM(I11:I27)</f>
        <v>0</v>
      </c>
      <c r="J28" s="11"/>
      <c r="K28" s="11">
        <f>SUM(K11:K27)</f>
        <v>0</v>
      </c>
      <c r="L28" s="11"/>
      <c r="M28" s="11">
        <f>SUM(M11:M27)</f>
        <v>0</v>
      </c>
      <c r="N28" s="11"/>
      <c r="O28" s="11">
        <f>SUM(O11:O27)</f>
        <v>0</v>
      </c>
    </row>
    <row r="29" spans="1:15" ht="15.75" customHeight="1" x14ac:dyDescent="0.3">
      <c r="B29" s="3"/>
      <c r="C29" s="3"/>
      <c r="D29" s="3"/>
      <c r="G29" s="10"/>
      <c r="H29" s="10"/>
      <c r="I29" s="10"/>
      <c r="J29" s="10"/>
      <c r="K29" s="10"/>
      <c r="L29" s="10"/>
      <c r="M29" s="10"/>
      <c r="N29" s="10"/>
      <c r="O29" s="10"/>
    </row>
    <row r="30" spans="1:15" x14ac:dyDescent="0.3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9"/>
      <c r="N30" s="3"/>
    </row>
    <row r="31" spans="1:15" ht="15.75" customHeight="1" x14ac:dyDescent="0.3">
      <c r="B31" s="25" t="s">
        <v>7</v>
      </c>
      <c r="C31" s="1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5" ht="21.75" customHeight="1" x14ac:dyDescent="0.3">
      <c r="B32" s="1"/>
      <c r="C32" s="1"/>
      <c r="D32" s="3"/>
      <c r="E32" s="6" t="s">
        <v>8</v>
      </c>
      <c r="F32" s="6" t="s">
        <v>9</v>
      </c>
      <c r="G32" s="6" t="s">
        <v>50</v>
      </c>
      <c r="H32" s="23"/>
      <c r="I32" s="6" t="s">
        <v>52</v>
      </c>
      <c r="J32" s="23"/>
      <c r="K32" s="6" t="str">
        <f>K9</f>
        <v>&lt;&lt;specify college&gt;&gt;</v>
      </c>
      <c r="L32" s="23"/>
      <c r="M32" s="6" t="str">
        <f>M9</f>
        <v>&lt;&lt;specify college&gt;&gt;</v>
      </c>
      <c r="N32" s="23"/>
      <c r="O32" s="6" t="s">
        <v>18</v>
      </c>
    </row>
    <row r="33" spans="2:15" ht="21.75" customHeight="1" thickBot="1" x14ac:dyDescent="0.35">
      <c r="B33" s="3"/>
      <c r="C33" s="3"/>
      <c r="D33" s="3"/>
      <c r="E33" s="6" t="s">
        <v>10</v>
      </c>
      <c r="F33" s="6" t="s">
        <v>11</v>
      </c>
      <c r="G33" s="7" t="s">
        <v>26</v>
      </c>
      <c r="H33" s="7"/>
      <c r="I33" s="7" t="s">
        <v>26</v>
      </c>
      <c r="J33" s="7"/>
      <c r="K33" s="7" t="s">
        <v>26</v>
      </c>
      <c r="L33" s="7"/>
      <c r="M33" s="7" t="s">
        <v>26</v>
      </c>
      <c r="N33" s="7"/>
      <c r="O33" s="7" t="s">
        <v>26</v>
      </c>
    </row>
    <row r="34" spans="2:15" ht="16.5" customHeight="1" thickTop="1" x14ac:dyDescent="0.3">
      <c r="B34" s="1" t="s">
        <v>58</v>
      </c>
      <c r="C34" s="1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26"/>
    </row>
    <row r="35" spans="2:15" x14ac:dyDescent="0.3">
      <c r="B35" s="3"/>
      <c r="C35" s="19"/>
      <c r="D35" s="1"/>
      <c r="E35" s="3"/>
      <c r="F35" s="3"/>
      <c r="G35" s="11"/>
      <c r="H35" s="11"/>
      <c r="I35" s="11"/>
      <c r="J35" s="11"/>
      <c r="K35" s="11"/>
      <c r="L35" s="11"/>
      <c r="M35" s="11"/>
      <c r="N35" s="11"/>
      <c r="O35" s="26"/>
    </row>
    <row r="36" spans="2:15" x14ac:dyDescent="0.3">
      <c r="B36" s="3" t="s">
        <v>21</v>
      </c>
      <c r="C36" s="18">
        <v>1</v>
      </c>
      <c r="D36" s="3"/>
      <c r="E36" s="15"/>
      <c r="F36" s="14"/>
      <c r="G36" s="9"/>
      <c r="H36" s="9"/>
      <c r="I36" s="9"/>
      <c r="J36" s="9"/>
      <c r="K36" s="9"/>
      <c r="L36" s="9"/>
      <c r="M36" s="9"/>
      <c r="N36" s="9"/>
      <c r="O36" s="26"/>
    </row>
    <row r="37" spans="2:15" x14ac:dyDescent="0.3">
      <c r="B37" s="3" t="str">
        <f>CONCATENATE("       ",TEXT(E37,"0"), " months @ ",TEXT(F37,"0%"))</f>
        <v xml:space="preserve">       12 months @ 50%</v>
      </c>
      <c r="C37" s="18"/>
      <c r="D37" s="9">
        <v>0</v>
      </c>
      <c r="E37" s="15">
        <v>12</v>
      </c>
      <c r="F37" s="17">
        <v>0.5</v>
      </c>
      <c r="G37" s="9">
        <f>ROUND($C36*$D37*$E37*$F37,0)</f>
        <v>0</v>
      </c>
      <c r="H37" s="9"/>
      <c r="I37" s="9">
        <f>ROUND($C36*1.03*$D37*$E37*$F37,0)</f>
        <v>0</v>
      </c>
      <c r="J37" s="9"/>
      <c r="K37" s="9">
        <f>ROUND($C36*1.0609*$D37*$E37*$F37,0)</f>
        <v>0</v>
      </c>
      <c r="L37" s="9"/>
      <c r="M37" s="9">
        <f>ROUND($C36*1.092727*$D37*$E37*$F37,0)</f>
        <v>0</v>
      </c>
      <c r="N37" s="9"/>
      <c r="O37" s="26">
        <f>G37+I37+K37+M37</f>
        <v>0</v>
      </c>
    </row>
    <row r="38" spans="2:15" x14ac:dyDescent="0.3">
      <c r="B38" s="3" t="s">
        <v>53</v>
      </c>
      <c r="C38" s="16">
        <v>0.36309999999999998</v>
      </c>
      <c r="D38" s="3"/>
      <c r="E38" s="15"/>
      <c r="F38" s="17"/>
      <c r="G38" s="9">
        <f>ROUND(G37*$C38,0)</f>
        <v>0</v>
      </c>
      <c r="H38" s="9"/>
      <c r="I38" s="9">
        <f>ROUND(I37*$C38*1.03,0)</f>
        <v>0</v>
      </c>
      <c r="J38" s="9"/>
      <c r="K38" s="9">
        <f>ROUND(K37*$C38*1.0609,0)</f>
        <v>0</v>
      </c>
      <c r="L38" s="9"/>
      <c r="M38" s="9">
        <f>ROUND(M37*$C38*1.092727,0)</f>
        <v>0</v>
      </c>
      <c r="N38" s="9"/>
      <c r="O38" s="26">
        <f>G38+I38+K38+M38</f>
        <v>0</v>
      </c>
    </row>
    <row r="39" spans="2:15" x14ac:dyDescent="0.3">
      <c r="B39" s="3"/>
      <c r="C39" s="18"/>
      <c r="D39" s="3"/>
      <c r="E39" s="3"/>
      <c r="F39" s="3"/>
      <c r="G39" s="13"/>
      <c r="H39" s="13"/>
      <c r="I39" s="13"/>
      <c r="J39" s="13"/>
      <c r="K39" s="13"/>
      <c r="L39" s="13"/>
      <c r="M39" s="13"/>
      <c r="N39" s="13"/>
      <c r="O39" s="26"/>
    </row>
    <row r="40" spans="2:15" x14ac:dyDescent="0.3">
      <c r="B40" s="3"/>
      <c r="C40" s="19" t="s">
        <v>22</v>
      </c>
      <c r="D40" s="1"/>
      <c r="E40" s="3"/>
      <c r="F40" s="3"/>
      <c r="G40" s="11">
        <f>SUM(G36:G39)</f>
        <v>0</v>
      </c>
      <c r="H40" s="11"/>
      <c r="I40" s="11">
        <f t="shared" ref="I40:M40" si="1">SUM(I36:I39)</f>
        <v>0</v>
      </c>
      <c r="J40" s="11"/>
      <c r="K40" s="11">
        <f t="shared" si="1"/>
        <v>0</v>
      </c>
      <c r="L40" s="11"/>
      <c r="M40" s="11">
        <f t="shared" si="1"/>
        <v>0</v>
      </c>
      <c r="N40" s="11"/>
      <c r="O40" s="27">
        <f>SUM(O36:O39)</f>
        <v>0</v>
      </c>
    </row>
    <row r="41" spans="2:15" x14ac:dyDescent="0.3">
      <c r="B41" s="3"/>
      <c r="C41" s="19"/>
      <c r="D41" s="1"/>
      <c r="E41" s="3"/>
      <c r="F41" s="3"/>
      <c r="G41" s="11"/>
      <c r="H41" s="11"/>
      <c r="I41" s="11"/>
      <c r="J41" s="11"/>
      <c r="K41" s="11"/>
      <c r="L41" s="11"/>
      <c r="M41" s="11"/>
      <c r="N41" s="11"/>
      <c r="O41" s="26"/>
    </row>
    <row r="42" spans="2:15" x14ac:dyDescent="0.3">
      <c r="B42" s="3" t="s">
        <v>14</v>
      </c>
      <c r="C42" s="18">
        <v>2</v>
      </c>
      <c r="D42" s="3"/>
      <c r="E42" s="15"/>
      <c r="F42" s="14"/>
      <c r="G42" s="9"/>
      <c r="H42" s="9"/>
      <c r="I42" s="9"/>
      <c r="J42" s="9"/>
      <c r="K42" s="9"/>
      <c r="L42" s="9"/>
      <c r="M42" s="9"/>
      <c r="N42" s="9"/>
      <c r="O42" s="26"/>
    </row>
    <row r="43" spans="2:15" x14ac:dyDescent="0.3">
      <c r="B43" s="3" t="str">
        <f>CONCATENATE("      ",TEXT(E43,"0"), " months @ ",TEXT(F43,"0%"))</f>
        <v xml:space="preserve">      12 months @ 50%</v>
      </c>
      <c r="C43" s="18"/>
      <c r="D43" s="9">
        <v>0</v>
      </c>
      <c r="E43" s="15">
        <v>12</v>
      </c>
      <c r="F43" s="17">
        <v>0.5</v>
      </c>
      <c r="G43" s="9">
        <f>ROUND($C42*$D43*$E43*$F43,0)</f>
        <v>0</v>
      </c>
      <c r="H43" s="9"/>
      <c r="I43" s="9">
        <f>ROUND($C42*1.03*$D43*$E43*$F43,0)</f>
        <v>0</v>
      </c>
      <c r="J43" s="9"/>
      <c r="K43" s="9">
        <f>ROUND($C42*1.0609*$D43*$E43*$F43,0)</f>
        <v>0</v>
      </c>
      <c r="L43" s="9"/>
      <c r="M43" s="9">
        <f>ROUND($C42*1.092727*$D43*$E43*$F43,0)</f>
        <v>0</v>
      </c>
      <c r="N43" s="9"/>
      <c r="O43" s="26">
        <f>G43+I43+K43+M43</f>
        <v>0</v>
      </c>
    </row>
    <row r="44" spans="2:15" x14ac:dyDescent="0.3">
      <c r="B44" s="3" t="s">
        <v>53</v>
      </c>
      <c r="C44" s="16">
        <v>0.19819999999999999</v>
      </c>
      <c r="D44" s="3"/>
      <c r="E44" s="15"/>
      <c r="F44" s="17"/>
      <c r="G44" s="9">
        <f>ROUND(G43*$C44,0)</f>
        <v>0</v>
      </c>
      <c r="H44" s="9"/>
      <c r="I44" s="9">
        <f>ROUND(I43*$C44*1.03,0)</f>
        <v>0</v>
      </c>
      <c r="J44" s="9"/>
      <c r="K44" s="9">
        <f>ROUND(K43*$C44*1.0609,0)</f>
        <v>0</v>
      </c>
      <c r="L44" s="9"/>
      <c r="M44" s="9">
        <f>ROUND(M43*$C44*1.092727,0)</f>
        <v>0</v>
      </c>
      <c r="N44" s="9"/>
      <c r="O44" s="26">
        <f>G44+I44+K44+M44</f>
        <v>0</v>
      </c>
    </row>
    <row r="45" spans="2:15" x14ac:dyDescent="0.3">
      <c r="B45" s="3"/>
      <c r="C45" s="18"/>
      <c r="D45" s="3"/>
      <c r="E45" s="3"/>
      <c r="F45" s="3"/>
      <c r="G45" s="13"/>
      <c r="H45" s="13"/>
      <c r="I45" s="13"/>
      <c r="J45" s="13"/>
      <c r="K45" s="13"/>
      <c r="L45" s="13"/>
      <c r="M45" s="13"/>
      <c r="N45" s="13"/>
      <c r="O45" s="26"/>
    </row>
    <row r="46" spans="2:15" x14ac:dyDescent="0.3">
      <c r="B46" s="3"/>
      <c r="C46" s="19" t="s">
        <v>12</v>
      </c>
      <c r="D46" s="1"/>
      <c r="E46" s="3"/>
      <c r="F46" s="3"/>
      <c r="G46" s="11">
        <f>SUM(G42:G45)</f>
        <v>0</v>
      </c>
      <c r="H46" s="11"/>
      <c r="I46" s="11">
        <f t="shared" ref="I46:M46" si="2">SUM(I42:I45)</f>
        <v>0</v>
      </c>
      <c r="J46" s="11"/>
      <c r="K46" s="11">
        <f t="shared" si="2"/>
        <v>0</v>
      </c>
      <c r="L46" s="11"/>
      <c r="M46" s="11">
        <f t="shared" si="2"/>
        <v>0</v>
      </c>
      <c r="N46" s="11"/>
      <c r="O46" s="27">
        <f>SUM(O43:O45)</f>
        <v>0</v>
      </c>
    </row>
    <row r="47" spans="2:15" x14ac:dyDescent="0.3">
      <c r="B47" s="3"/>
      <c r="C47" s="19"/>
      <c r="D47" s="1"/>
      <c r="E47" s="3"/>
      <c r="F47" s="3"/>
      <c r="G47" s="11"/>
      <c r="H47" s="11"/>
      <c r="I47" s="11"/>
      <c r="J47" s="11"/>
      <c r="K47" s="11"/>
      <c r="L47" s="11"/>
      <c r="M47" s="11"/>
      <c r="N47" s="11"/>
      <c r="O47" s="26"/>
    </row>
    <row r="48" spans="2:15" x14ac:dyDescent="0.3">
      <c r="B48" s="3" t="s">
        <v>23</v>
      </c>
      <c r="C48" s="18">
        <v>0</v>
      </c>
      <c r="D48" s="1"/>
      <c r="E48" s="3"/>
      <c r="F48" s="3"/>
      <c r="G48" s="3"/>
      <c r="H48" s="3"/>
      <c r="I48" s="3"/>
      <c r="J48" s="3"/>
      <c r="K48" s="3"/>
      <c r="L48" s="3"/>
      <c r="M48" s="3"/>
      <c r="N48" s="3"/>
      <c r="O48" s="26"/>
    </row>
    <row r="49" spans="2:15" x14ac:dyDescent="0.3">
      <c r="B49" s="3" t="str">
        <f>CONCATENATE("     ",TEXT(E49,"0"), " months @ ",TEXT(F49,"0%"))</f>
        <v xml:space="preserve">     12 months @ 50%</v>
      </c>
      <c r="C49" s="19"/>
      <c r="D49" s="9">
        <v>0</v>
      </c>
      <c r="E49" s="15">
        <v>12</v>
      </c>
      <c r="F49" s="17">
        <v>0.5</v>
      </c>
      <c r="G49" s="9">
        <f>ROUND($C48*$D49*$E49*$F49,0)</f>
        <v>0</v>
      </c>
      <c r="H49" s="9"/>
      <c r="I49" s="9">
        <f>ROUND($C48*$D49*1.03*$E49*$F49,0)</f>
        <v>0</v>
      </c>
      <c r="J49" s="9"/>
      <c r="K49" s="9">
        <f>ROUND($C48*$D49*1.0609*$E49*$F49,0)</f>
        <v>0</v>
      </c>
      <c r="L49" s="9"/>
      <c r="M49" s="9">
        <f>ROUND($C48*$D49*1.092727*$E49*$F49,0)</f>
        <v>0</v>
      </c>
      <c r="N49" s="9"/>
      <c r="O49" s="26">
        <f>G49+I49+K49+M49</f>
        <v>0</v>
      </c>
    </row>
    <row r="50" spans="2:15" x14ac:dyDescent="0.3">
      <c r="B50" s="3" t="s">
        <v>53</v>
      </c>
      <c r="C50" s="16">
        <v>9.8100000000000007E-2</v>
      </c>
      <c r="D50" s="1"/>
      <c r="E50" s="15"/>
      <c r="F50" s="17"/>
      <c r="G50" s="9">
        <f>ROUND(G49*$C50,0)</f>
        <v>0</v>
      </c>
      <c r="H50" s="9"/>
      <c r="I50" s="9">
        <f>ROUND(I49*$C50*1.03,0)</f>
        <v>0</v>
      </c>
      <c r="J50" s="9"/>
      <c r="K50" s="9">
        <f>ROUND(K49*$C50*1.0609,0)</f>
        <v>0</v>
      </c>
      <c r="L50" s="9"/>
      <c r="M50" s="9">
        <f>ROUND(M49*$C50*1.092727,0)</f>
        <v>0</v>
      </c>
      <c r="N50" s="9"/>
      <c r="O50" s="26">
        <f>G50+I50+K50+M50</f>
        <v>0</v>
      </c>
    </row>
    <row r="51" spans="2:15" x14ac:dyDescent="0.3">
      <c r="B51" s="3"/>
      <c r="C51" s="18"/>
      <c r="D51" s="1"/>
      <c r="E51" s="3"/>
      <c r="F51" s="3"/>
      <c r="G51" s="3"/>
      <c r="H51" s="3"/>
      <c r="I51" s="3"/>
      <c r="J51" s="3"/>
      <c r="K51" s="3"/>
      <c r="L51" s="3"/>
      <c r="M51" s="3"/>
      <c r="N51" s="3"/>
      <c r="O51" s="26"/>
    </row>
    <row r="52" spans="2:15" x14ac:dyDescent="0.3">
      <c r="B52" s="3" t="s">
        <v>24</v>
      </c>
      <c r="C52" s="18">
        <v>0</v>
      </c>
      <c r="D52" s="1"/>
      <c r="E52" s="3"/>
      <c r="F52" s="3"/>
      <c r="G52" s="3"/>
      <c r="H52" s="3"/>
      <c r="I52" s="3"/>
      <c r="J52" s="3"/>
      <c r="K52" s="3"/>
      <c r="L52" s="3"/>
      <c r="M52" s="3"/>
      <c r="N52" s="3"/>
      <c r="O52" s="26"/>
    </row>
    <row r="53" spans="2:15" x14ac:dyDescent="0.3">
      <c r="B53" s="3" t="str">
        <f>CONCATENATE("      ",TEXT(E53,"0"), " months @ ",TEXT(F53,"0%"))</f>
        <v xml:space="preserve">      12 months @ 50%</v>
      </c>
      <c r="C53" s="19"/>
      <c r="D53" s="9">
        <v>0</v>
      </c>
      <c r="E53" s="15">
        <v>12</v>
      </c>
      <c r="F53" s="17">
        <v>0.5</v>
      </c>
      <c r="G53" s="9">
        <f>ROUND($C52*$D53*$E53*$F53,0)</f>
        <v>0</v>
      </c>
      <c r="H53" s="9"/>
      <c r="I53" s="9">
        <f>ROUND($C52*$D53*1.03*$E53*$F53,0)</f>
        <v>0</v>
      </c>
      <c r="J53" s="9"/>
      <c r="K53" s="9">
        <f>ROUND($C52*$D53*1.0609*$E53*$F53,0)</f>
        <v>0</v>
      </c>
      <c r="L53" s="9"/>
      <c r="M53" s="9">
        <f>ROUND($C52*$D53*1.092727*$E53*$F53,0)</f>
        <v>0</v>
      </c>
      <c r="N53" s="9"/>
      <c r="O53" s="26">
        <f>G53+I53+K53+M53</f>
        <v>0</v>
      </c>
    </row>
    <row r="54" spans="2:15" x14ac:dyDescent="0.3">
      <c r="B54" s="3" t="s">
        <v>53</v>
      </c>
      <c r="C54" s="16">
        <f>C50</f>
        <v>9.8100000000000007E-2</v>
      </c>
      <c r="D54" s="1"/>
      <c r="E54" s="15"/>
      <c r="F54" s="17"/>
      <c r="G54" s="9">
        <f>ROUND(G53*$C54,0)</f>
        <v>0</v>
      </c>
      <c r="H54" s="9"/>
      <c r="I54" s="9">
        <f>ROUND(I53*$C54*1.03,0)</f>
        <v>0</v>
      </c>
      <c r="J54" s="9"/>
      <c r="K54" s="9">
        <f>ROUND(K53*$C54*1.0609,0)</f>
        <v>0</v>
      </c>
      <c r="L54" s="9"/>
      <c r="M54" s="9">
        <f>ROUND(M53*$C54*1.092727,0)</f>
        <v>0</v>
      </c>
      <c r="N54" s="9"/>
      <c r="O54" s="26">
        <f>G54+I54+K54+M54</f>
        <v>0</v>
      </c>
    </row>
    <row r="55" spans="2:15" x14ac:dyDescent="0.3">
      <c r="B55" s="3"/>
      <c r="C55" s="1"/>
      <c r="D55" s="1"/>
      <c r="E55" s="3"/>
      <c r="F55" s="3"/>
      <c r="G55" s="13"/>
      <c r="H55" s="13"/>
      <c r="I55" s="13"/>
      <c r="J55" s="13"/>
      <c r="K55" s="13"/>
      <c r="L55" s="13"/>
      <c r="M55" s="13"/>
      <c r="N55" s="13"/>
      <c r="O55" s="26"/>
    </row>
    <row r="56" spans="2:15" x14ac:dyDescent="0.3">
      <c r="B56" s="3"/>
      <c r="C56" s="1" t="s">
        <v>13</v>
      </c>
      <c r="D56" s="1"/>
      <c r="E56" s="3"/>
      <c r="F56" s="3"/>
      <c r="G56" s="11">
        <f t="shared" ref="G56:M56" si="3">SUM(G48:G55)</f>
        <v>0</v>
      </c>
      <c r="H56" s="11"/>
      <c r="I56" s="11">
        <f t="shared" si="3"/>
        <v>0</v>
      </c>
      <c r="J56" s="11"/>
      <c r="K56" s="11">
        <f t="shared" si="3"/>
        <v>0</v>
      </c>
      <c r="L56" s="11"/>
      <c r="M56" s="11">
        <f t="shared" si="3"/>
        <v>0</v>
      </c>
      <c r="N56" s="11"/>
      <c r="O56" s="27">
        <f>SUM(O48:O55)</f>
        <v>0</v>
      </c>
    </row>
    <row r="57" spans="2:15" x14ac:dyDescent="0.3">
      <c r="B57" s="3"/>
      <c r="C57" s="1"/>
      <c r="D57" s="1"/>
      <c r="E57" s="3"/>
      <c r="F57" s="3"/>
      <c r="G57" s="11"/>
      <c r="H57" s="11"/>
      <c r="I57" s="11"/>
      <c r="J57" s="11"/>
      <c r="K57" s="11"/>
      <c r="L57" s="11"/>
      <c r="M57" s="11"/>
      <c r="N57" s="11"/>
      <c r="O57" s="26"/>
    </row>
    <row r="58" spans="2:15" x14ac:dyDescent="0.3">
      <c r="B58" s="3" t="s">
        <v>25</v>
      </c>
      <c r="C58" s="18">
        <v>0</v>
      </c>
      <c r="D58" s="1"/>
      <c r="E58" s="3"/>
      <c r="F58" s="3"/>
      <c r="G58" s="3"/>
      <c r="H58" s="3"/>
      <c r="I58" s="3"/>
      <c r="J58" s="3"/>
      <c r="K58" s="3"/>
      <c r="L58" s="3"/>
      <c r="M58" s="3"/>
      <c r="N58" s="3"/>
      <c r="O58" s="26"/>
    </row>
    <row r="59" spans="2:15" x14ac:dyDescent="0.3">
      <c r="B59" s="3" t="str">
        <f>CONCATENATE("      ",TEXT(E59,"0"), " months @ ",TEXT(F59,"0%"))</f>
        <v xml:space="preserve">      12 months @ 25%</v>
      </c>
      <c r="C59" s="19"/>
      <c r="D59" s="9">
        <v>0</v>
      </c>
      <c r="E59" s="15">
        <v>12</v>
      </c>
      <c r="F59" s="17">
        <v>0.25</v>
      </c>
      <c r="G59" s="9">
        <f>ROUND($C58*$D59*$E59*$F59,0)</f>
        <v>0</v>
      </c>
      <c r="H59" s="9"/>
      <c r="I59" s="9">
        <f>ROUND($C58*($D59+50)*$E59*$F59,0)</f>
        <v>0</v>
      </c>
      <c r="J59" s="9"/>
      <c r="K59" s="9">
        <f>ROUND($C58*($D59+100)*$E59*$F59,0)</f>
        <v>0</v>
      </c>
      <c r="L59" s="9"/>
      <c r="M59" s="9">
        <f>ROUND($C58*($D59+150)*$E59*$F59,0)</f>
        <v>0</v>
      </c>
      <c r="N59" s="9"/>
      <c r="O59" s="26">
        <f>G59+I59+K59+M59</f>
        <v>0</v>
      </c>
    </row>
    <row r="60" spans="2:15" x14ac:dyDescent="0.3">
      <c r="B60" s="3" t="s">
        <v>53</v>
      </c>
      <c r="C60" s="16">
        <v>1.6199999999999999E-2</v>
      </c>
      <c r="D60" s="1"/>
      <c r="E60" s="15"/>
      <c r="F60" s="17"/>
      <c r="G60" s="9">
        <f>ROUND(G59*$C60,0)</f>
        <v>0</v>
      </c>
      <c r="H60" s="9"/>
      <c r="I60" s="9">
        <f>ROUND(I59*$C60*1.03,0)</f>
        <v>0</v>
      </c>
      <c r="J60" s="9"/>
      <c r="K60" s="9">
        <f>ROUND(K59*$C60*1.0609,0)</f>
        <v>0</v>
      </c>
      <c r="L60" s="9"/>
      <c r="M60" s="9">
        <f>ROUND(M59*$C60*1.092727,0)</f>
        <v>0</v>
      </c>
      <c r="N60" s="9"/>
      <c r="O60" s="26">
        <f>G60+I60+K60+M60</f>
        <v>0</v>
      </c>
    </row>
    <row r="61" spans="2:15" x14ac:dyDescent="0.3">
      <c r="B61" s="3"/>
      <c r="C61" s="1"/>
      <c r="D61" s="1"/>
      <c r="E61" s="3"/>
      <c r="F61" s="3"/>
      <c r="G61" s="13"/>
      <c r="H61" s="13"/>
      <c r="I61" s="13"/>
      <c r="J61" s="13"/>
      <c r="K61" s="13"/>
      <c r="L61" s="13"/>
      <c r="M61" s="13"/>
      <c r="N61" s="13"/>
      <c r="O61" s="26"/>
    </row>
    <row r="62" spans="2:15" x14ac:dyDescent="0.3">
      <c r="B62" s="3"/>
      <c r="C62" s="1" t="s">
        <v>20</v>
      </c>
      <c r="D62" s="1"/>
      <c r="E62" s="3"/>
      <c r="F62" s="3"/>
      <c r="G62" s="11">
        <f t="shared" ref="G62:M62" si="4">SUM(G54:G61)</f>
        <v>0</v>
      </c>
      <c r="H62" s="11"/>
      <c r="I62" s="11">
        <f t="shared" si="4"/>
        <v>0</v>
      </c>
      <c r="J62" s="11"/>
      <c r="K62" s="11">
        <f t="shared" si="4"/>
        <v>0</v>
      </c>
      <c r="L62" s="11"/>
      <c r="M62" s="11">
        <f t="shared" si="4"/>
        <v>0</v>
      </c>
      <c r="N62" s="11"/>
      <c r="O62" s="27">
        <f>SUM(O58:O61)</f>
        <v>0</v>
      </c>
    </row>
    <row r="63" spans="2:15" x14ac:dyDescent="0.3">
      <c r="B63" s="3"/>
      <c r="C63" s="3"/>
      <c r="D63" s="1"/>
      <c r="E63" s="3"/>
      <c r="F63" s="3"/>
      <c r="G63" s="3"/>
      <c r="H63" s="3"/>
      <c r="I63" s="3"/>
      <c r="J63" s="3"/>
      <c r="K63" s="3"/>
      <c r="L63" s="3"/>
      <c r="M63" s="3"/>
      <c r="N63" s="3"/>
      <c r="O63" s="28"/>
    </row>
    <row r="64" spans="2:15" x14ac:dyDescent="0.3">
      <c r="B64" s="3"/>
      <c r="C64" s="3"/>
      <c r="D64" s="1"/>
      <c r="E64" s="3"/>
      <c r="F64" s="3"/>
      <c r="G64" s="3"/>
      <c r="H64" s="3"/>
      <c r="I64" s="3"/>
      <c r="J64" s="3"/>
      <c r="K64" s="3"/>
      <c r="L64" s="3"/>
      <c r="M64" s="3"/>
      <c r="N64" s="3"/>
      <c r="O64" s="28"/>
    </row>
    <row r="65" spans="2:15" x14ac:dyDescent="0.3">
      <c r="B65" s="1" t="s">
        <v>17</v>
      </c>
      <c r="C65" s="3"/>
      <c r="D65" s="1"/>
      <c r="E65" s="3"/>
      <c r="F65" s="3"/>
      <c r="G65" s="11">
        <f>G37+G43+G49+G53+G59</f>
        <v>0</v>
      </c>
      <c r="H65" s="11"/>
      <c r="I65" s="11">
        <f t="shared" ref="I65:M65" si="5">I37+I43+I49+I53+I59</f>
        <v>0</v>
      </c>
      <c r="J65" s="11"/>
      <c r="K65" s="11">
        <f t="shared" si="5"/>
        <v>0</v>
      </c>
      <c r="L65" s="11"/>
      <c r="M65" s="11">
        <f t="shared" si="5"/>
        <v>0</v>
      </c>
      <c r="N65" s="11"/>
      <c r="O65" s="28">
        <f>G65+I65+K65+M65</f>
        <v>0</v>
      </c>
    </row>
    <row r="66" spans="2:15" x14ac:dyDescent="0.3">
      <c r="B66" s="3"/>
      <c r="C66" s="3"/>
      <c r="D66" s="1"/>
      <c r="E66" s="3"/>
      <c r="F66" s="3"/>
      <c r="G66" s="3"/>
      <c r="H66" s="3"/>
      <c r="I66" s="3"/>
      <c r="J66" s="3"/>
      <c r="K66" s="3"/>
      <c r="L66" s="3"/>
      <c r="M66" s="3"/>
      <c r="N66" s="3"/>
      <c r="O66" s="28"/>
    </row>
    <row r="67" spans="2:15" x14ac:dyDescent="0.3">
      <c r="B67" s="1" t="s">
        <v>16</v>
      </c>
      <c r="C67" s="3"/>
      <c r="D67" s="1"/>
      <c r="E67" s="3"/>
      <c r="F67" s="3"/>
      <c r="G67" s="11">
        <f>G38+G44+G50+G54+G60</f>
        <v>0</v>
      </c>
      <c r="H67" s="11"/>
      <c r="I67" s="11">
        <f t="shared" ref="I67:M67" si="6">I38+I44+I50+I54+I60</f>
        <v>0</v>
      </c>
      <c r="J67" s="11"/>
      <c r="K67" s="11">
        <f t="shared" si="6"/>
        <v>0</v>
      </c>
      <c r="L67" s="11"/>
      <c r="M67" s="11">
        <f t="shared" si="6"/>
        <v>0</v>
      </c>
      <c r="N67" s="11"/>
      <c r="O67" s="28">
        <f>G67+I67+K67+M67</f>
        <v>0</v>
      </c>
    </row>
    <row r="68" spans="2:15" x14ac:dyDescent="0.3">
      <c r="B68" s="3"/>
      <c r="C68" s="3"/>
      <c r="D68" s="1"/>
      <c r="E68" s="3"/>
      <c r="F68" s="3"/>
      <c r="G68" s="3"/>
      <c r="H68" s="3"/>
      <c r="I68" s="3"/>
      <c r="J68" s="3"/>
      <c r="K68" s="3"/>
      <c r="L68" s="3"/>
      <c r="M68" s="3"/>
      <c r="N68" s="3"/>
      <c r="O68" s="28"/>
    </row>
    <row r="69" spans="2:15" ht="19.5" thickBot="1" x14ac:dyDescent="0.35">
      <c r="B69" s="1" t="s">
        <v>15</v>
      </c>
      <c r="C69" s="1"/>
      <c r="D69" s="3"/>
      <c r="E69" s="3"/>
      <c r="F69" s="3"/>
      <c r="G69" s="12">
        <f>G65+G67</f>
        <v>0</v>
      </c>
      <c r="H69" s="12"/>
      <c r="I69" s="12">
        <f t="shared" ref="I69:M69" si="7">I65+I67</f>
        <v>0</v>
      </c>
      <c r="J69" s="12"/>
      <c r="K69" s="12">
        <f t="shared" si="7"/>
        <v>0</v>
      </c>
      <c r="L69" s="12"/>
      <c r="M69" s="12">
        <f t="shared" si="7"/>
        <v>0</v>
      </c>
      <c r="N69" s="12"/>
      <c r="O69" s="29">
        <f>O65+O67</f>
        <v>0</v>
      </c>
    </row>
    <row r="70" spans="2:15" ht="19.5" thickTop="1" x14ac:dyDescent="0.3">
      <c r="B70" s="2"/>
      <c r="C70" s="2"/>
      <c r="G70" s="20"/>
      <c r="H70" s="20"/>
      <c r="O70" s="26"/>
    </row>
    <row r="71" spans="2:15" x14ac:dyDescent="0.3">
      <c r="K71" s="21"/>
      <c r="L71" s="21"/>
      <c r="M71" s="21"/>
    </row>
    <row r="72" spans="2:15" x14ac:dyDescent="0.3">
      <c r="K72" s="21"/>
      <c r="L72" s="21"/>
      <c r="M72" s="21"/>
    </row>
    <row r="73" spans="2:15" x14ac:dyDescent="0.3">
      <c r="K73" s="21"/>
      <c r="L73" s="21"/>
      <c r="M73" s="21"/>
    </row>
    <row r="74" spans="2:15" x14ac:dyDescent="0.3">
      <c r="B74" s="2"/>
      <c r="K74" s="21"/>
      <c r="L74" s="21"/>
      <c r="M74" s="21"/>
    </row>
    <row r="75" spans="2:15" x14ac:dyDescent="0.3">
      <c r="B75" s="2"/>
      <c r="I75" s="21"/>
      <c r="J75" s="21"/>
      <c r="K75" s="21"/>
      <c r="L75" s="21"/>
      <c r="M75" s="21"/>
    </row>
    <row r="76" spans="2:15" x14ac:dyDescent="0.3">
      <c r="B76" s="2"/>
    </row>
    <row r="77" spans="2:15" x14ac:dyDescent="0.3">
      <c r="B77" s="2"/>
    </row>
    <row r="78" spans="2:15" x14ac:dyDescent="0.3">
      <c r="B78" s="2"/>
    </row>
  </sheetData>
  <phoneticPr fontId="0" type="noConversion"/>
  <printOptions horizontalCentered="1"/>
  <pageMargins left="0.5" right="0.5" top="0.75" bottom="0.5" header="0.5" footer="0.5"/>
  <pageSetup scale="75" orientation="landscape" r:id="rId1"/>
  <headerFooter alignWithMargins="0"/>
  <rowBreaks count="1" manualBreakCount="1">
    <brk id="30" min="1" max="13" man="1"/>
  </rowBreaks>
  <ignoredErrors>
    <ignoredError sqref="I38 K38 M38 I44 K44 M44 I50 K50 M50 I54 K54 M54 I60 K60 M6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General Budget</vt:lpstr>
      <vt:lpstr>'General Budget'!Print_Area</vt:lpstr>
    </vt:vector>
  </TitlesOfParts>
  <Company>Oklahoma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Johnson</dc:creator>
  <cp:lastModifiedBy>Johnson, Christine</cp:lastModifiedBy>
  <cp:lastPrinted>2005-09-28T21:10:32Z</cp:lastPrinted>
  <dcterms:created xsi:type="dcterms:W3CDTF">1998-06-23T13:37:39Z</dcterms:created>
  <dcterms:modified xsi:type="dcterms:W3CDTF">2023-08-03T00:12:42Z</dcterms:modified>
</cp:coreProperties>
</file>